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_Диск D\Тарифы в ЖКХ\2025 тарифы\"/>
    </mc:Choice>
  </mc:AlternateContent>
  <bookViews>
    <workbookView xWindow="0" yWindow="0" windowWidth="19200" windowHeight="12165"/>
  </bookViews>
  <sheets>
    <sheet name="Муринское г.п. 2025 " sheetId="6" r:id="rId1"/>
  </sheets>
  <calcPr calcId="152511"/>
</workbook>
</file>

<file path=xl/calcChain.xml><?xml version="1.0" encoding="utf-8"?>
<calcChain xmlns="http://schemas.openxmlformats.org/spreadsheetml/2006/main">
  <c r="C25" i="6" l="1"/>
  <c r="AD24" i="6"/>
  <c r="Y24" i="6"/>
  <c r="W24" i="6"/>
  <c r="U24" i="6"/>
  <c r="S24" i="6"/>
  <c r="Q24" i="6"/>
  <c r="O24" i="6"/>
  <c r="M24" i="6"/>
  <c r="K24" i="6"/>
  <c r="I24" i="6"/>
  <c r="G24" i="6"/>
  <c r="AC24" i="6" s="1"/>
  <c r="E24" i="6"/>
  <c r="AA24" i="6" s="1"/>
  <c r="AD23" i="6"/>
  <c r="Y23" i="6"/>
  <c r="W23" i="6"/>
  <c r="U23" i="6"/>
  <c r="S23" i="6"/>
  <c r="Q23" i="6"/>
  <c r="O23" i="6"/>
  <c r="M23" i="6"/>
  <c r="K23" i="6"/>
  <c r="I23" i="6"/>
  <c r="G23" i="6"/>
  <c r="E23" i="6"/>
  <c r="AA23" i="6" s="1"/>
  <c r="AD22" i="6"/>
  <c r="AA22" i="6"/>
  <c r="S22" i="6"/>
  <c r="Q22" i="6"/>
  <c r="O22" i="6"/>
  <c r="M22" i="6"/>
  <c r="K22" i="6"/>
  <c r="I22" i="6"/>
  <c r="G22" i="6"/>
  <c r="E22" i="6"/>
  <c r="U22" i="6" s="1"/>
  <c r="AD21" i="6"/>
  <c r="AA21" i="6"/>
  <c r="S21" i="6"/>
  <c r="Q21" i="6"/>
  <c r="O21" i="6"/>
  <c r="M21" i="6"/>
  <c r="K21" i="6"/>
  <c r="I21" i="6"/>
  <c r="G21" i="6"/>
  <c r="E21" i="6"/>
  <c r="U21" i="6" s="1"/>
  <c r="AD20" i="6"/>
  <c r="Y20" i="6"/>
  <c r="W20" i="6"/>
  <c r="U20" i="6"/>
  <c r="S20" i="6"/>
  <c r="Q20" i="6"/>
  <c r="O20" i="6"/>
  <c r="M20" i="6"/>
  <c r="K20" i="6"/>
  <c r="I20" i="6"/>
  <c r="AC20" i="6" s="1"/>
  <c r="G20" i="6"/>
  <c r="E20" i="6"/>
  <c r="AD19" i="6"/>
  <c r="U19" i="6"/>
  <c r="S19" i="6"/>
  <c r="Q19" i="6"/>
  <c r="O19" i="6"/>
  <c r="M19" i="6"/>
  <c r="K19" i="6"/>
  <c r="AC19" i="6" s="1"/>
  <c r="I19" i="6"/>
  <c r="AA19" i="6" s="1"/>
  <c r="G19" i="6"/>
  <c r="Y19" i="6" s="1"/>
  <c r="E19" i="6"/>
  <c r="AD18" i="6"/>
  <c r="AC18" i="6"/>
  <c r="U18" i="6"/>
  <c r="S18" i="6"/>
  <c r="Q18" i="6"/>
  <c r="O18" i="6"/>
  <c r="M18" i="6"/>
  <c r="K18" i="6"/>
  <c r="I18" i="6"/>
  <c r="AA18" i="6" s="1"/>
  <c r="G18" i="6"/>
  <c r="E18" i="6"/>
  <c r="AD17" i="6"/>
  <c r="U17" i="6"/>
  <c r="Q17" i="6"/>
  <c r="O17" i="6"/>
  <c r="M17" i="6"/>
  <c r="K17" i="6"/>
  <c r="AC17" i="6" s="1"/>
  <c r="I17" i="6"/>
  <c r="AA17" i="6" s="1"/>
  <c r="G17" i="6"/>
  <c r="Y17" i="6" s="1"/>
  <c r="E17" i="6"/>
  <c r="S17" i="6" s="1"/>
  <c r="AD16" i="6"/>
  <c r="U16" i="6"/>
  <c r="S16" i="6"/>
  <c r="Q16" i="6"/>
  <c r="O16" i="6"/>
  <c r="M16" i="6"/>
  <c r="K16" i="6"/>
  <c r="AC16" i="6" s="1"/>
  <c r="I16" i="6"/>
  <c r="AA16" i="6" s="1"/>
  <c r="G16" i="6"/>
  <c r="E16" i="6"/>
  <c r="AD15" i="6"/>
  <c r="AC15" i="6"/>
  <c r="Y15" i="6"/>
  <c r="U15" i="6"/>
  <c r="Q15" i="6"/>
  <c r="O15" i="6"/>
  <c r="M15" i="6"/>
  <c r="K15" i="6"/>
  <c r="I15" i="6"/>
  <c r="AA15" i="6" s="1"/>
  <c r="G15" i="6"/>
  <c r="W15" i="6" s="1"/>
  <c r="E15" i="6"/>
  <c r="S15" i="6" s="1"/>
  <c r="AD14" i="6"/>
  <c r="AC14" i="6"/>
  <c r="U14" i="6"/>
  <c r="Q14" i="6"/>
  <c r="O14" i="6"/>
  <c r="M14" i="6"/>
  <c r="K14" i="6"/>
  <c r="I14" i="6"/>
  <c r="AA14" i="6" s="1"/>
  <c r="G14" i="6"/>
  <c r="Y14" i="6" s="1"/>
  <c r="E14" i="6"/>
  <c r="S14" i="6" s="1"/>
  <c r="AD13" i="6"/>
  <c r="U13" i="6"/>
  <c r="O13" i="6"/>
  <c r="M13" i="6"/>
  <c r="AC13" i="6" s="1"/>
  <c r="K13" i="6"/>
  <c r="AA13" i="6" s="1"/>
  <c r="I13" i="6"/>
  <c r="Y13" i="6" s="1"/>
  <c r="G13" i="6"/>
  <c r="S13" i="6" s="1"/>
  <c r="E13" i="6"/>
  <c r="Q13" i="6" s="1"/>
  <c r="AD12" i="6"/>
  <c r="U12" i="6"/>
  <c r="O12" i="6"/>
  <c r="M12" i="6"/>
  <c r="AC12" i="6" s="1"/>
  <c r="K12" i="6"/>
  <c r="AA12" i="6" s="1"/>
  <c r="I12" i="6"/>
  <c r="Y12" i="6" s="1"/>
  <c r="G12" i="6"/>
  <c r="S12" i="6" s="1"/>
  <c r="E12" i="6"/>
  <c r="Q12" i="6" s="1"/>
  <c r="AD11" i="6"/>
  <c r="U11" i="6"/>
  <c r="O11" i="6"/>
  <c r="M11" i="6"/>
  <c r="AC11" i="6" s="1"/>
  <c r="K11" i="6"/>
  <c r="AA11" i="6" s="1"/>
  <c r="I11" i="6"/>
  <c r="Y11" i="6" s="1"/>
  <c r="G11" i="6"/>
  <c r="S11" i="6" s="1"/>
  <c r="E11" i="6"/>
  <c r="Q11" i="6" s="1"/>
  <c r="AD10" i="6"/>
  <c r="U10" i="6"/>
  <c r="O10" i="6"/>
  <c r="M10" i="6"/>
  <c r="AC10" i="6" s="1"/>
  <c r="K10" i="6"/>
  <c r="AA10" i="6" s="1"/>
  <c r="I10" i="6"/>
  <c r="Y10" i="6" s="1"/>
  <c r="G10" i="6"/>
  <c r="S10" i="6" s="1"/>
  <c r="E10" i="6"/>
  <c r="Q10" i="6" s="1"/>
  <c r="AD9" i="6"/>
  <c r="U9" i="6"/>
  <c r="Q9" i="6"/>
  <c r="O9" i="6"/>
  <c r="M9" i="6"/>
  <c r="K9" i="6"/>
  <c r="I9" i="6"/>
  <c r="G9" i="6"/>
  <c r="S9" i="6" s="1"/>
  <c r="E9" i="6"/>
  <c r="M25" i="6" l="1"/>
  <c r="Y21" i="6"/>
  <c r="AC21" i="6"/>
  <c r="Y18" i="6"/>
  <c r="Y16" i="6"/>
  <c r="Q25" i="6"/>
  <c r="AA20" i="6"/>
  <c r="W22" i="6"/>
  <c r="O25" i="6"/>
  <c r="W21" i="6"/>
  <c r="AC22" i="6"/>
  <c r="U25" i="6"/>
  <c r="Y22" i="6"/>
  <c r="I25" i="6"/>
  <c r="E25" i="6"/>
  <c r="K25" i="6"/>
  <c r="S25" i="6"/>
  <c r="W9" i="6"/>
  <c r="W10" i="6"/>
  <c r="W11" i="6"/>
  <c r="W12" i="6"/>
  <c r="W13" i="6"/>
  <c r="W14" i="6"/>
  <c r="W16" i="6"/>
  <c r="W17" i="6"/>
  <c r="W18" i="6"/>
  <c r="W19" i="6"/>
  <c r="Y9" i="6"/>
  <c r="G25" i="6"/>
  <c r="AA9" i="6"/>
  <c r="AC23" i="6"/>
  <c r="AC9" i="6"/>
  <c r="Y25" i="6" l="1"/>
  <c r="AC25" i="6"/>
  <c r="AA25" i="6"/>
  <c r="W25" i="6"/>
</calcChain>
</file>

<file path=xl/sharedStrings.xml><?xml version="1.0" encoding="utf-8"?>
<sst xmlns="http://schemas.openxmlformats.org/spreadsheetml/2006/main" count="63" uniqueCount="39">
  <si>
    <t>Адрес МКД</t>
  </si>
  <si>
    <t>Площадь, кв.м.</t>
  </si>
  <si>
    <t>Содержание МКД</t>
  </si>
  <si>
    <t>ВДГО</t>
  </si>
  <si>
    <t>ОДПУ</t>
  </si>
  <si>
    <t>Итого</t>
  </si>
  <si>
    <t>план.начисления на 2025 год, руб.</t>
  </si>
  <si>
    <t>Итого:</t>
  </si>
  <si>
    <t>план.начисления на 2024 год, руб.</t>
  </si>
  <si>
    <t>Тарифы</t>
  </si>
  <si>
    <t>Уборка лест.клеток</t>
  </si>
  <si>
    <t>содержание ПТ</t>
  </si>
  <si>
    <t>управление МКД</t>
  </si>
  <si>
    <t>тек.ремонт</t>
  </si>
  <si>
    <t>тариф, руб./кв.м.в месяц</t>
  </si>
  <si>
    <t>Лифты</t>
  </si>
  <si>
    <t>АППЗ</t>
  </si>
  <si>
    <t>Обслуживание УУТЭ</t>
  </si>
  <si>
    <t>Обслуживание АИТП</t>
  </si>
  <si>
    <t>Мех.уборка тер-рии</t>
  </si>
  <si>
    <t>ТО наружных сетей канализации</t>
  </si>
  <si>
    <t>ООО "УК "РЕКОРД" (Мурино)</t>
  </si>
  <si>
    <t>Оборонная д. 2</t>
  </si>
  <si>
    <t>Оборонная д. 4</t>
  </si>
  <si>
    <t>Оборонная д. 6</t>
  </si>
  <si>
    <t>Оборонная д. 8</t>
  </si>
  <si>
    <t>Оборонная д. 10</t>
  </si>
  <si>
    <t>Оборонная д. 12</t>
  </si>
  <si>
    <t>Оборонная д. 14</t>
  </si>
  <si>
    <t>Оборонная д. 18</t>
  </si>
  <si>
    <t>Оборонная д. 20</t>
  </si>
  <si>
    <t>Оборонная д.  24</t>
  </si>
  <si>
    <t>Оборонная д. 36</t>
  </si>
  <si>
    <t>Оборонная д. 45</t>
  </si>
  <si>
    <t>Оборонная д. 47</t>
  </si>
  <si>
    <t>Оборонная д. 53</t>
  </si>
  <si>
    <t>Оборонная д. 55</t>
  </si>
  <si>
    <t>Оборонная д. 22</t>
  </si>
  <si>
    <t xml:space="preserve">Тарифы на жилищные услуги на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</si>
</sst>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\-??_р_._-;_-@_-"/>
    <numFmt numFmtId="165" formatCode="0;\-0"/>
    <numFmt numFmtId="166" formatCode="0.00;\-0.00"/>
    <numFmt numFmtId="167" formatCode="#,##0;\-#,##0"/>
  </numFmts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1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/>
    <xf numFmtId="164" fontId="3" fillId="0" borderId="1" xfId="0" applyNumberFormat="1" applyFont="1" applyBorder="1"/>
    <xf numFmtId="0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164" fontId="1" fillId="0" borderId="1" xfId="0" applyNumberFormat="1" applyFont="1" applyBorder="1"/>
    <xf numFmtId="167" fontId="1" fillId="0" borderId="1" xfId="0" applyNumberFormat="1" applyFont="1" applyBorder="1"/>
    <xf numFmtId="165" fontId="1" fillId="0" borderId="0" xfId="0" applyNumberFormat="1" applyFont="1"/>
    <xf numFmtId="166" fontId="1" fillId="0" borderId="1" xfId="0" applyNumberFormat="1" applyFont="1" applyBorder="1"/>
    <xf numFmtId="0" fontId="4" fillId="0" borderId="0" xfId="0" applyFont="1"/>
    <xf numFmtId="167" fontId="3" fillId="0" borderId="1" xfId="0" applyNumberFormat="1" applyFont="1" applyBorder="1"/>
    <xf numFmtId="165" fontId="3" fillId="0" borderId="0" xfId="0" applyNumberFormat="1" applyFont="1"/>
    <xf numFmtId="0" fontId="5" fillId="0" borderId="1" xfId="0" applyNumberFormat="1" applyFont="1" applyBorder="1"/>
    <xf numFmtId="0" fontId="1" fillId="0" borderId="2" xfId="0" applyNumberFormat="1" applyFont="1" applyBorder="1"/>
    <xf numFmtId="0" fontId="1" fillId="0" borderId="6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vertical="top" wrapText="1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0" fontId="6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8"/>
  <sheetViews>
    <sheetView tabSelected="1" view="pageBreakPreview" zoomScale="90" zoomScaleNormal="100" zoomScaleSheetLayoutView="90" workbookViewId="0">
      <selection activeCell="B3" sqref="B3:AD3"/>
    </sheetView>
  </sheetViews>
  <sheetFormatPr defaultColWidth="9.140625" defaultRowHeight="15" x14ac:dyDescent="0.25"/>
  <cols>
    <col min="1" max="1" width="1.28515625" customWidth="1"/>
    <col min="2" max="2" width="17.7109375" customWidth="1"/>
    <col min="3" max="3" width="10" customWidth="1"/>
    <col min="4" max="4" width="8.85546875" customWidth="1"/>
    <col min="5" max="5" width="12.7109375" hidden="1" customWidth="1"/>
    <col min="6" max="6" width="9.42578125" customWidth="1"/>
    <col min="7" max="7" width="12.7109375" hidden="1" customWidth="1"/>
    <col min="8" max="8" width="9.140625" customWidth="1"/>
    <col min="9" max="9" width="12.85546875" hidden="1" customWidth="1"/>
    <col min="10" max="10" width="8.85546875" customWidth="1"/>
    <col min="11" max="11" width="12.5703125" hidden="1" customWidth="1"/>
    <col min="12" max="12" width="8" customWidth="1"/>
    <col min="13" max="13" width="12.85546875" hidden="1" customWidth="1"/>
    <col min="14" max="14" width="8.7109375" customWidth="1"/>
    <col min="15" max="15" width="12.85546875" hidden="1" customWidth="1"/>
    <col min="16" max="16" width="7.5703125" customWidth="1"/>
    <col min="17" max="17" width="12.85546875" hidden="1" customWidth="1"/>
    <col min="18" max="18" width="7.7109375" customWidth="1"/>
    <col min="19" max="19" width="12.85546875" hidden="1" customWidth="1"/>
    <col min="20" max="20" width="8.28515625" customWidth="1"/>
    <col min="21" max="21" width="13.140625" hidden="1" customWidth="1"/>
    <col min="22" max="22" width="6.7109375" hidden="1" customWidth="1"/>
    <col min="23" max="23" width="14" hidden="1" customWidth="1"/>
    <col min="24" max="24" width="6.7109375" hidden="1" customWidth="1"/>
    <col min="25" max="25" width="14" hidden="1" customWidth="1"/>
    <col min="26" max="26" width="9" customWidth="1"/>
    <col min="27" max="27" width="12.5703125" hidden="1" customWidth="1"/>
    <col min="28" max="28" width="6.7109375" hidden="1" customWidth="1"/>
    <col min="29" max="29" width="14.85546875" hidden="1" customWidth="1"/>
    <col min="30" max="30" width="10.28515625" customWidth="1"/>
    <col min="31" max="31" width="11.5703125" bestFit="1" customWidth="1"/>
    <col min="32" max="32" width="13.28515625" bestFit="1" customWidth="1"/>
    <col min="33" max="33" width="9.7109375" customWidth="1"/>
    <col min="34" max="34" width="12.42578125" customWidth="1"/>
  </cols>
  <sheetData>
    <row r="1" spans="2:33" s="8" customFormat="1" ht="12.75" customHeight="1" x14ac:dyDescent="0.25">
      <c r="B1" s="11"/>
      <c r="C1" s="11"/>
      <c r="D1" s="9"/>
      <c r="E1" s="10"/>
      <c r="F1" s="9"/>
      <c r="G1" s="10"/>
      <c r="H1" s="9"/>
      <c r="I1" s="10"/>
      <c r="J1" s="9"/>
      <c r="K1" s="10"/>
      <c r="L1" s="9"/>
      <c r="M1" s="10"/>
      <c r="N1" s="9"/>
      <c r="O1" s="10"/>
      <c r="P1" s="9"/>
      <c r="Q1" s="10"/>
      <c r="R1" s="9"/>
      <c r="S1" s="10"/>
      <c r="T1" s="9"/>
      <c r="U1" s="10"/>
      <c r="V1" s="9"/>
      <c r="W1" s="10"/>
      <c r="X1" s="9"/>
      <c r="Y1" s="10"/>
      <c r="Z1" s="9"/>
      <c r="AA1" s="10"/>
      <c r="AB1" s="9"/>
      <c r="AC1" s="10"/>
      <c r="AD1" s="9"/>
    </row>
    <row r="2" spans="2:33" s="1" customFormat="1" ht="15.75" x14ac:dyDescent="0.25">
      <c r="B2" s="24"/>
      <c r="C2" s="24"/>
      <c r="D2" s="24"/>
      <c r="E2" s="24"/>
      <c r="F2" s="24"/>
      <c r="G2" s="24"/>
      <c r="H2" s="2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2:33" s="1" customFormat="1" ht="15" customHeight="1" x14ac:dyDescent="0.25">
      <c r="B3" s="34" t="s">
        <v>38</v>
      </c>
      <c r="C3" s="24"/>
      <c r="D3" s="24"/>
      <c r="E3" s="24"/>
      <c r="F3" s="24"/>
      <c r="G3" s="24"/>
      <c r="H3" s="24"/>
      <c r="I3" s="24"/>
      <c r="J3" s="24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5" spans="2:33" s="1" customFormat="1" ht="18.75" customHeight="1" x14ac:dyDescent="0.25">
      <c r="B5" s="28" t="s">
        <v>0</v>
      </c>
      <c r="C5" s="31" t="s">
        <v>1</v>
      </c>
      <c r="D5" s="27" t="s">
        <v>9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2:33" s="1" customFormat="1" ht="50.25" customHeight="1" x14ac:dyDescent="0.25">
      <c r="B6" s="29"/>
      <c r="C6" s="32"/>
      <c r="D6" s="27" t="s">
        <v>2</v>
      </c>
      <c r="E6" s="27"/>
      <c r="F6" s="27" t="s">
        <v>10</v>
      </c>
      <c r="G6" s="27"/>
      <c r="H6" s="27" t="s">
        <v>11</v>
      </c>
      <c r="I6" s="27"/>
      <c r="J6" s="27" t="s">
        <v>12</v>
      </c>
      <c r="K6" s="27"/>
      <c r="L6" s="27" t="s">
        <v>13</v>
      </c>
      <c r="M6" s="27"/>
      <c r="N6" s="27" t="s">
        <v>17</v>
      </c>
      <c r="O6" s="27"/>
      <c r="P6" s="27" t="s">
        <v>15</v>
      </c>
      <c r="Q6" s="27"/>
      <c r="R6" s="27" t="s">
        <v>3</v>
      </c>
      <c r="S6" s="27"/>
      <c r="T6" s="27" t="s">
        <v>18</v>
      </c>
      <c r="U6" s="27"/>
      <c r="V6" s="27" t="s">
        <v>16</v>
      </c>
      <c r="W6" s="27"/>
      <c r="X6" s="27" t="s">
        <v>4</v>
      </c>
      <c r="Y6" s="27"/>
      <c r="Z6" s="27" t="s">
        <v>19</v>
      </c>
      <c r="AA6" s="27"/>
      <c r="AB6" s="27" t="s">
        <v>20</v>
      </c>
      <c r="AC6" s="27"/>
      <c r="AD6" s="22" t="s">
        <v>5</v>
      </c>
    </row>
    <row r="7" spans="2:33" s="1" customFormat="1" ht="69.75" customHeight="1" x14ac:dyDescent="0.25">
      <c r="B7" s="30"/>
      <c r="C7" s="33"/>
      <c r="D7" s="23" t="s">
        <v>14</v>
      </c>
      <c r="E7" s="23" t="s">
        <v>6</v>
      </c>
      <c r="F7" s="23" t="s">
        <v>14</v>
      </c>
      <c r="G7" s="23" t="s">
        <v>6</v>
      </c>
      <c r="H7" s="23" t="s">
        <v>14</v>
      </c>
      <c r="I7" s="23" t="s">
        <v>6</v>
      </c>
      <c r="J7" s="23" t="s">
        <v>14</v>
      </c>
      <c r="K7" s="23" t="s">
        <v>6</v>
      </c>
      <c r="L7" s="23" t="s">
        <v>14</v>
      </c>
      <c r="M7" s="23" t="s">
        <v>6</v>
      </c>
      <c r="N7" s="23" t="s">
        <v>14</v>
      </c>
      <c r="O7" s="23" t="s">
        <v>6</v>
      </c>
      <c r="P7" s="23" t="s">
        <v>14</v>
      </c>
      <c r="Q7" s="23" t="s">
        <v>6</v>
      </c>
      <c r="R7" s="23" t="s">
        <v>14</v>
      </c>
      <c r="S7" s="23" t="s">
        <v>6</v>
      </c>
      <c r="T7" s="23" t="s">
        <v>14</v>
      </c>
      <c r="U7" s="23" t="s">
        <v>6</v>
      </c>
      <c r="V7" s="23" t="s">
        <v>14</v>
      </c>
      <c r="W7" s="23" t="s">
        <v>8</v>
      </c>
      <c r="X7" s="23" t="s">
        <v>14</v>
      </c>
      <c r="Y7" s="23" t="s">
        <v>8</v>
      </c>
      <c r="Z7" s="23" t="s">
        <v>14</v>
      </c>
      <c r="AA7" s="23" t="s">
        <v>6</v>
      </c>
      <c r="AB7" s="23" t="s">
        <v>14</v>
      </c>
      <c r="AC7" s="23" t="s">
        <v>8</v>
      </c>
      <c r="AD7" s="23" t="s">
        <v>14</v>
      </c>
    </row>
    <row r="8" spans="2:33" ht="15.75" x14ac:dyDescent="0.25">
      <c r="B8" s="12" t="s">
        <v>21</v>
      </c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2:33" x14ac:dyDescent="0.25">
      <c r="B9" s="4" t="s">
        <v>22</v>
      </c>
      <c r="C9" s="4">
        <v>4487.7</v>
      </c>
      <c r="D9" s="4">
        <v>9.19</v>
      </c>
      <c r="E9" s="13">
        <f t="shared" ref="E9:E22" si="0">D9*12*C9</f>
        <v>494903.55599999998</v>
      </c>
      <c r="F9" s="4">
        <v>4.26</v>
      </c>
      <c r="G9" s="13">
        <f t="shared" ref="G9:G24" si="1">F9*12*C9</f>
        <v>229411.22399999999</v>
      </c>
      <c r="H9" s="4">
        <v>4.4800000000000004</v>
      </c>
      <c r="I9" s="13">
        <f t="shared" ref="I9:I22" si="2">H9*C9*12</f>
        <v>241258.75200000001</v>
      </c>
      <c r="J9" s="4">
        <v>2.85</v>
      </c>
      <c r="K9" s="13">
        <f t="shared" ref="K9:K22" si="3">J9*12*C9</f>
        <v>153479.34</v>
      </c>
      <c r="L9" s="4">
        <v>4.87</v>
      </c>
      <c r="M9" s="13">
        <f t="shared" ref="M9:M22" si="4">L9*12*C9</f>
        <v>262261.18799999997</v>
      </c>
      <c r="N9" s="4">
        <v>1.03</v>
      </c>
      <c r="O9" s="13">
        <f t="shared" ref="O9:O24" si="5">N9*12*C9</f>
        <v>55467.971999999994</v>
      </c>
      <c r="P9" s="4">
        <v>0</v>
      </c>
      <c r="Q9" s="13">
        <f>P9*12*E9</f>
        <v>0</v>
      </c>
      <c r="R9" s="4">
        <v>0</v>
      </c>
      <c r="S9" s="13">
        <f>R9*12*G9</f>
        <v>0</v>
      </c>
      <c r="T9" s="4">
        <v>2.79</v>
      </c>
      <c r="U9" s="14">
        <f t="shared" ref="U9:U20" si="6">C9*T9*12</f>
        <v>150248.196</v>
      </c>
      <c r="V9" s="4">
        <v>0</v>
      </c>
      <c r="W9" s="13">
        <f>V9*12*I9</f>
        <v>0</v>
      </c>
      <c r="X9" s="4">
        <v>0</v>
      </c>
      <c r="Y9" s="13">
        <f>X9*12*I9</f>
        <v>0</v>
      </c>
      <c r="Z9" s="4">
        <v>0</v>
      </c>
      <c r="AA9" s="13">
        <f>Z9*12*K9</f>
        <v>0</v>
      </c>
      <c r="AB9" s="4">
        <v>0</v>
      </c>
      <c r="AC9" s="13">
        <f>AB9*12*M9</f>
        <v>0</v>
      </c>
      <c r="AD9" s="4">
        <f t="shared" ref="AD9:AD24" si="7">D9+F9+H9+J9+L9+N9+P9+R9+T9+Z9</f>
        <v>29.470000000000002</v>
      </c>
      <c r="AG9" s="15"/>
    </row>
    <row r="10" spans="2:33" x14ac:dyDescent="0.25">
      <c r="B10" s="4" t="s">
        <v>23</v>
      </c>
      <c r="C10" s="4">
        <v>3068.8</v>
      </c>
      <c r="D10" s="4">
        <v>9.19</v>
      </c>
      <c r="E10" s="13">
        <f t="shared" si="0"/>
        <v>338427.26400000002</v>
      </c>
      <c r="F10" s="4">
        <v>4.26</v>
      </c>
      <c r="G10" s="13">
        <f t="shared" si="1"/>
        <v>156877.05600000001</v>
      </c>
      <c r="H10" s="4">
        <v>4.4800000000000004</v>
      </c>
      <c r="I10" s="13">
        <f t="shared" si="2"/>
        <v>164978.68800000002</v>
      </c>
      <c r="J10" s="4">
        <v>2.85</v>
      </c>
      <c r="K10" s="13">
        <f t="shared" si="3"/>
        <v>104952.96000000002</v>
      </c>
      <c r="L10" s="4">
        <v>4.87</v>
      </c>
      <c r="M10" s="13">
        <f t="shared" si="4"/>
        <v>179340.67199999999</v>
      </c>
      <c r="N10" s="4">
        <v>1.03</v>
      </c>
      <c r="O10" s="13">
        <f t="shared" si="5"/>
        <v>37930.368000000002</v>
      </c>
      <c r="P10" s="4">
        <v>0</v>
      </c>
      <c r="Q10" s="13">
        <f>P10*12*E10</f>
        <v>0</v>
      </c>
      <c r="R10" s="4">
        <v>0</v>
      </c>
      <c r="S10" s="13">
        <f>R10*12*G10</f>
        <v>0</v>
      </c>
      <c r="T10" s="4">
        <v>4.13</v>
      </c>
      <c r="U10" s="14">
        <f t="shared" si="6"/>
        <v>152089.728</v>
      </c>
      <c r="V10" s="4">
        <v>0</v>
      </c>
      <c r="W10" s="13">
        <f>V10*12*I10</f>
        <v>0</v>
      </c>
      <c r="X10" s="4">
        <v>0</v>
      </c>
      <c r="Y10" s="13">
        <f>X10*12*I10</f>
        <v>0</v>
      </c>
      <c r="Z10" s="4">
        <v>0</v>
      </c>
      <c r="AA10" s="13">
        <f>Z10*12*K10</f>
        <v>0</v>
      </c>
      <c r="AB10" s="4">
        <v>0</v>
      </c>
      <c r="AC10" s="13">
        <f>AB10*12*M10</f>
        <v>0</v>
      </c>
      <c r="AD10" s="4">
        <f t="shared" si="7"/>
        <v>30.810000000000002</v>
      </c>
      <c r="AG10" s="15"/>
    </row>
    <row r="11" spans="2:33" x14ac:dyDescent="0.25">
      <c r="B11" s="4" t="s">
        <v>24</v>
      </c>
      <c r="C11" s="4">
        <v>4034</v>
      </c>
      <c r="D11" s="4">
        <v>9.19</v>
      </c>
      <c r="E11" s="13">
        <f t="shared" si="0"/>
        <v>444869.52</v>
      </c>
      <c r="F11" s="4">
        <v>4.26</v>
      </c>
      <c r="G11" s="13">
        <f t="shared" si="1"/>
        <v>206218.08</v>
      </c>
      <c r="H11" s="4">
        <v>4.4800000000000004</v>
      </c>
      <c r="I11" s="13">
        <f t="shared" si="2"/>
        <v>216867.84000000003</v>
      </c>
      <c r="J11" s="4">
        <v>2.85</v>
      </c>
      <c r="K11" s="13">
        <f t="shared" si="3"/>
        <v>137962.80000000002</v>
      </c>
      <c r="L11" s="4">
        <v>4.87</v>
      </c>
      <c r="M11" s="13">
        <f t="shared" si="4"/>
        <v>235746.96</v>
      </c>
      <c r="N11" s="4">
        <v>1.03</v>
      </c>
      <c r="O11" s="13">
        <f t="shared" si="5"/>
        <v>49860.24</v>
      </c>
      <c r="P11" s="4">
        <v>0</v>
      </c>
      <c r="Q11" s="13">
        <f>P11*12*E11</f>
        <v>0</v>
      </c>
      <c r="R11" s="4">
        <v>0</v>
      </c>
      <c r="S11" s="13">
        <f>R11*12*G11</f>
        <v>0</v>
      </c>
      <c r="T11" s="4">
        <v>3.11</v>
      </c>
      <c r="U11" s="14">
        <f t="shared" si="6"/>
        <v>150548.88</v>
      </c>
      <c r="V11" s="4">
        <v>0</v>
      </c>
      <c r="W11" s="13">
        <f>V11*12*I11</f>
        <v>0</v>
      </c>
      <c r="X11" s="4">
        <v>0</v>
      </c>
      <c r="Y11" s="13">
        <f>X11*12*I11</f>
        <v>0</v>
      </c>
      <c r="Z11" s="4">
        <v>0</v>
      </c>
      <c r="AA11" s="13">
        <f>Z11*12*K11</f>
        <v>0</v>
      </c>
      <c r="AB11" s="4">
        <v>0</v>
      </c>
      <c r="AC11" s="13">
        <f>AB11*12*M11</f>
        <v>0</v>
      </c>
      <c r="AD11" s="4">
        <f t="shared" si="7"/>
        <v>29.790000000000003</v>
      </c>
      <c r="AG11" s="15"/>
    </row>
    <row r="12" spans="2:33" x14ac:dyDescent="0.25">
      <c r="B12" s="4" t="s">
        <v>25</v>
      </c>
      <c r="C12" s="4">
        <v>3110.8</v>
      </c>
      <c r="D12" s="4">
        <v>9.19</v>
      </c>
      <c r="E12" s="13">
        <f t="shared" si="0"/>
        <v>343059.02400000003</v>
      </c>
      <c r="F12" s="4">
        <v>4.26</v>
      </c>
      <c r="G12" s="13">
        <f t="shared" si="1"/>
        <v>159024.09599999999</v>
      </c>
      <c r="H12" s="4">
        <v>4.4800000000000004</v>
      </c>
      <c r="I12" s="13">
        <f t="shared" si="2"/>
        <v>167236.60800000001</v>
      </c>
      <c r="J12" s="4">
        <v>2.85</v>
      </c>
      <c r="K12" s="13">
        <f t="shared" si="3"/>
        <v>106389.36000000002</v>
      </c>
      <c r="L12" s="4">
        <v>4.87</v>
      </c>
      <c r="M12" s="13">
        <f t="shared" si="4"/>
        <v>181795.152</v>
      </c>
      <c r="N12" s="4">
        <v>1.03</v>
      </c>
      <c r="O12" s="13">
        <f t="shared" si="5"/>
        <v>38449.487999999998</v>
      </c>
      <c r="P12" s="4">
        <v>0</v>
      </c>
      <c r="Q12" s="13">
        <f>P12*12*E12</f>
        <v>0</v>
      </c>
      <c r="R12" s="4">
        <v>0</v>
      </c>
      <c r="S12" s="13">
        <f>R12*12*G12</f>
        <v>0</v>
      </c>
      <c r="T12" s="4">
        <v>4.03</v>
      </c>
      <c r="U12" s="14">
        <f t="shared" si="6"/>
        <v>150438.288</v>
      </c>
      <c r="V12" s="4">
        <v>0</v>
      </c>
      <c r="W12" s="13">
        <f>V12*12*I12</f>
        <v>0</v>
      </c>
      <c r="X12" s="4">
        <v>0</v>
      </c>
      <c r="Y12" s="13">
        <f>X12*12*I12</f>
        <v>0</v>
      </c>
      <c r="Z12" s="4">
        <v>0</v>
      </c>
      <c r="AA12" s="13">
        <f>Z12*12*K12</f>
        <v>0</v>
      </c>
      <c r="AB12" s="4">
        <v>0</v>
      </c>
      <c r="AC12" s="13">
        <f>AB12*12*M12</f>
        <v>0</v>
      </c>
      <c r="AD12" s="4">
        <f t="shared" si="7"/>
        <v>30.710000000000004</v>
      </c>
      <c r="AG12" s="15"/>
    </row>
    <row r="13" spans="2:33" x14ac:dyDescent="0.25">
      <c r="B13" s="4" t="s">
        <v>26</v>
      </c>
      <c r="C13" s="4">
        <v>4201.8900000000003</v>
      </c>
      <c r="D13" s="4">
        <v>9.19</v>
      </c>
      <c r="E13" s="13">
        <f t="shared" si="0"/>
        <v>463384.42920000001</v>
      </c>
      <c r="F13" s="4">
        <v>4.26</v>
      </c>
      <c r="G13" s="13">
        <f t="shared" si="1"/>
        <v>214800.61680000002</v>
      </c>
      <c r="H13" s="4">
        <v>4.4800000000000004</v>
      </c>
      <c r="I13" s="13">
        <f t="shared" si="2"/>
        <v>225893.60640000005</v>
      </c>
      <c r="J13" s="4">
        <v>2.85</v>
      </c>
      <c r="K13" s="13">
        <f t="shared" si="3"/>
        <v>143704.63800000004</v>
      </c>
      <c r="L13" s="4">
        <v>4.87</v>
      </c>
      <c r="M13" s="13">
        <f t="shared" si="4"/>
        <v>245558.4516</v>
      </c>
      <c r="N13" s="4">
        <v>1.03</v>
      </c>
      <c r="O13" s="13">
        <f t="shared" si="5"/>
        <v>51935.360400000005</v>
      </c>
      <c r="P13" s="4">
        <v>0</v>
      </c>
      <c r="Q13" s="13">
        <f>P13*12*E13</f>
        <v>0</v>
      </c>
      <c r="R13" s="4">
        <v>0</v>
      </c>
      <c r="S13" s="13">
        <f>R13*12*G13</f>
        <v>0</v>
      </c>
      <c r="T13" s="4">
        <v>3.24</v>
      </c>
      <c r="U13" s="14">
        <f t="shared" si="6"/>
        <v>163369.48320000002</v>
      </c>
      <c r="V13" s="4">
        <v>0</v>
      </c>
      <c r="W13" s="13">
        <f>V13*12*I13</f>
        <v>0</v>
      </c>
      <c r="X13" s="4">
        <v>0</v>
      </c>
      <c r="Y13" s="13">
        <f>X13*12*I13</f>
        <v>0</v>
      </c>
      <c r="Z13" s="4">
        <v>0</v>
      </c>
      <c r="AA13" s="13">
        <f>Z13*12*K13</f>
        <v>0</v>
      </c>
      <c r="AB13" s="4">
        <v>0</v>
      </c>
      <c r="AC13" s="13">
        <f>AB13*12*M13</f>
        <v>0</v>
      </c>
      <c r="AD13" s="4">
        <f t="shared" si="7"/>
        <v>29.92</v>
      </c>
      <c r="AG13" s="15"/>
    </row>
    <row r="14" spans="2:33" x14ac:dyDescent="0.25">
      <c r="B14" s="4" t="s">
        <v>27</v>
      </c>
      <c r="C14" s="4">
        <v>4514.3999999999996</v>
      </c>
      <c r="D14" s="4">
        <v>9.19</v>
      </c>
      <c r="E14" s="13">
        <f t="shared" si="0"/>
        <v>497848.03199999995</v>
      </c>
      <c r="F14" s="4">
        <v>4.26</v>
      </c>
      <c r="G14" s="13">
        <f t="shared" si="1"/>
        <v>230776.12799999997</v>
      </c>
      <c r="H14" s="4">
        <v>4.4800000000000004</v>
      </c>
      <c r="I14" s="13">
        <f t="shared" si="2"/>
        <v>242694.14399999997</v>
      </c>
      <c r="J14" s="4">
        <v>2.85</v>
      </c>
      <c r="K14" s="13">
        <f t="shared" si="3"/>
        <v>154392.48000000001</v>
      </c>
      <c r="L14" s="4">
        <v>4.87</v>
      </c>
      <c r="M14" s="13">
        <f t="shared" si="4"/>
        <v>263821.53599999996</v>
      </c>
      <c r="N14" s="4">
        <v>1.03</v>
      </c>
      <c r="O14" s="13">
        <f t="shared" si="5"/>
        <v>55797.983999999989</v>
      </c>
      <c r="P14" s="4">
        <v>4.9000000000000004</v>
      </c>
      <c r="Q14" s="13">
        <f t="shared" ref="Q14:Q24" si="8">P14*12*C14</f>
        <v>265446.71999999997</v>
      </c>
      <c r="R14" s="4">
        <v>0</v>
      </c>
      <c r="S14" s="13">
        <f t="shared" ref="S14:S19" si="9">R14*12*E14</f>
        <v>0</v>
      </c>
      <c r="T14" s="4">
        <v>2.77</v>
      </c>
      <c r="U14" s="14">
        <f t="shared" si="6"/>
        <v>150058.65599999999</v>
      </c>
      <c r="V14" s="4">
        <v>0</v>
      </c>
      <c r="W14" s="13">
        <f t="shared" ref="W14:W19" si="10">V14*12*G14</f>
        <v>0</v>
      </c>
      <c r="X14" s="4">
        <v>0</v>
      </c>
      <c r="Y14" s="13">
        <f t="shared" ref="Y14:Y19" si="11">X14*12*G14</f>
        <v>0</v>
      </c>
      <c r="Z14" s="4">
        <v>0</v>
      </c>
      <c r="AA14" s="13">
        <f t="shared" ref="AA14:AA19" si="12">Z14*12*I14</f>
        <v>0</v>
      </c>
      <c r="AB14" s="4">
        <v>0</v>
      </c>
      <c r="AC14" s="13">
        <f t="shared" ref="AC14:AC19" si="13">AB14*12*K14</f>
        <v>0</v>
      </c>
      <c r="AD14" s="4">
        <f t="shared" si="7"/>
        <v>34.350000000000009</v>
      </c>
      <c r="AG14" s="15"/>
    </row>
    <row r="15" spans="2:33" x14ac:dyDescent="0.25">
      <c r="B15" s="4" t="s">
        <v>28</v>
      </c>
      <c r="C15" s="4">
        <v>6653.49</v>
      </c>
      <c r="D15" s="4">
        <v>9.19</v>
      </c>
      <c r="E15" s="13">
        <f t="shared" si="0"/>
        <v>733746.87719999999</v>
      </c>
      <c r="F15" s="4">
        <v>4.26</v>
      </c>
      <c r="G15" s="13">
        <f t="shared" si="1"/>
        <v>340126.40879999998</v>
      </c>
      <c r="H15" s="4">
        <v>4.4800000000000004</v>
      </c>
      <c r="I15" s="13">
        <f t="shared" si="2"/>
        <v>357691.62239999999</v>
      </c>
      <c r="J15" s="4">
        <v>2.85</v>
      </c>
      <c r="K15" s="13">
        <f t="shared" si="3"/>
        <v>227549.35800000001</v>
      </c>
      <c r="L15" s="4">
        <v>4.87</v>
      </c>
      <c r="M15" s="13">
        <f t="shared" si="4"/>
        <v>388829.95559999999</v>
      </c>
      <c r="N15" s="4">
        <v>1.03</v>
      </c>
      <c r="O15" s="13">
        <f t="shared" si="5"/>
        <v>82237.136399999988</v>
      </c>
      <c r="P15" s="4">
        <v>0</v>
      </c>
      <c r="Q15" s="13">
        <f t="shared" si="8"/>
        <v>0</v>
      </c>
      <c r="R15" s="4">
        <v>0</v>
      </c>
      <c r="S15" s="13">
        <f t="shared" si="9"/>
        <v>0</v>
      </c>
      <c r="T15" s="4">
        <v>1.99</v>
      </c>
      <c r="U15" s="14">
        <f t="shared" si="6"/>
        <v>158885.3412</v>
      </c>
      <c r="V15" s="4">
        <v>0</v>
      </c>
      <c r="W15" s="13">
        <f t="shared" si="10"/>
        <v>0</v>
      </c>
      <c r="X15" s="4">
        <v>0</v>
      </c>
      <c r="Y15" s="13">
        <f t="shared" si="11"/>
        <v>0</v>
      </c>
      <c r="Z15" s="4">
        <v>0</v>
      </c>
      <c r="AA15" s="13">
        <f t="shared" si="12"/>
        <v>0</v>
      </c>
      <c r="AB15" s="4">
        <v>0</v>
      </c>
      <c r="AC15" s="13">
        <f t="shared" si="13"/>
        <v>0</v>
      </c>
      <c r="AD15" s="4">
        <f t="shared" si="7"/>
        <v>28.67</v>
      </c>
      <c r="AG15" s="15"/>
    </row>
    <row r="16" spans="2:33" x14ac:dyDescent="0.25">
      <c r="B16" s="4" t="s">
        <v>29</v>
      </c>
      <c r="C16" s="4">
        <v>4521.3999999999996</v>
      </c>
      <c r="D16" s="4">
        <v>9.19</v>
      </c>
      <c r="E16" s="13">
        <f t="shared" si="0"/>
        <v>498619.99199999997</v>
      </c>
      <c r="F16" s="4">
        <v>4.26</v>
      </c>
      <c r="G16" s="13">
        <f t="shared" si="1"/>
        <v>231133.96799999996</v>
      </c>
      <c r="H16" s="4">
        <v>4.4800000000000004</v>
      </c>
      <c r="I16" s="13">
        <f t="shared" si="2"/>
        <v>243070.46399999998</v>
      </c>
      <c r="J16" s="4">
        <v>2.85</v>
      </c>
      <c r="K16" s="13">
        <f t="shared" si="3"/>
        <v>154631.88</v>
      </c>
      <c r="L16" s="4">
        <v>4.87</v>
      </c>
      <c r="M16" s="13">
        <f t="shared" si="4"/>
        <v>264230.61599999998</v>
      </c>
      <c r="N16" s="4">
        <v>1.03</v>
      </c>
      <c r="O16" s="13">
        <f t="shared" si="5"/>
        <v>55884.503999999994</v>
      </c>
      <c r="P16" s="16">
        <v>4.9000000000000004</v>
      </c>
      <c r="Q16" s="13">
        <f t="shared" si="8"/>
        <v>265858.32</v>
      </c>
      <c r="R16" s="4">
        <v>0</v>
      </c>
      <c r="S16" s="13">
        <f t="shared" si="9"/>
        <v>0</v>
      </c>
      <c r="T16" s="4">
        <v>2.77</v>
      </c>
      <c r="U16" s="14">
        <f t="shared" si="6"/>
        <v>150291.33599999998</v>
      </c>
      <c r="V16" s="4">
        <v>0</v>
      </c>
      <c r="W16" s="13">
        <f t="shared" si="10"/>
        <v>0</v>
      </c>
      <c r="X16" s="4">
        <v>0</v>
      </c>
      <c r="Y16" s="13">
        <f t="shared" si="11"/>
        <v>0</v>
      </c>
      <c r="Z16" s="4">
        <v>0</v>
      </c>
      <c r="AA16" s="13">
        <f t="shared" si="12"/>
        <v>0</v>
      </c>
      <c r="AB16" s="4">
        <v>0</v>
      </c>
      <c r="AC16" s="13">
        <f t="shared" si="13"/>
        <v>0</v>
      </c>
      <c r="AD16" s="4">
        <f t="shared" si="7"/>
        <v>34.350000000000009</v>
      </c>
      <c r="AG16" s="15"/>
    </row>
    <row r="17" spans="2:34" x14ac:dyDescent="0.25">
      <c r="B17" s="4" t="s">
        <v>30</v>
      </c>
      <c r="C17" s="4">
        <v>4535.8999999999996</v>
      </c>
      <c r="D17" s="4">
        <v>9.19</v>
      </c>
      <c r="E17" s="13">
        <f t="shared" si="0"/>
        <v>500219.05199999997</v>
      </c>
      <c r="F17" s="4">
        <v>4.26</v>
      </c>
      <c r="G17" s="13">
        <f t="shared" si="1"/>
        <v>231875.20799999998</v>
      </c>
      <c r="H17" s="4">
        <v>4.4800000000000004</v>
      </c>
      <c r="I17" s="13">
        <f t="shared" si="2"/>
        <v>243849.984</v>
      </c>
      <c r="J17" s="4">
        <v>2.85</v>
      </c>
      <c r="K17" s="13">
        <f t="shared" si="3"/>
        <v>155127.78</v>
      </c>
      <c r="L17" s="4">
        <v>4.87</v>
      </c>
      <c r="M17" s="13">
        <f t="shared" si="4"/>
        <v>265077.99599999998</v>
      </c>
      <c r="N17" s="4">
        <v>1.03</v>
      </c>
      <c r="O17" s="13">
        <f t="shared" si="5"/>
        <v>56063.723999999995</v>
      </c>
      <c r="P17" s="4">
        <v>4.9000000000000004</v>
      </c>
      <c r="Q17" s="13">
        <f t="shared" si="8"/>
        <v>266710.92</v>
      </c>
      <c r="R17" s="4">
        <v>0</v>
      </c>
      <c r="S17" s="13">
        <f t="shared" si="9"/>
        <v>0</v>
      </c>
      <c r="T17" s="4">
        <v>2.76</v>
      </c>
      <c r="U17" s="14">
        <f t="shared" si="6"/>
        <v>150229.00799999997</v>
      </c>
      <c r="V17" s="4">
        <v>0</v>
      </c>
      <c r="W17" s="13">
        <f t="shared" si="10"/>
        <v>0</v>
      </c>
      <c r="X17" s="4">
        <v>0</v>
      </c>
      <c r="Y17" s="13">
        <f t="shared" si="11"/>
        <v>0</v>
      </c>
      <c r="Z17" s="4">
        <v>0</v>
      </c>
      <c r="AA17" s="13">
        <f t="shared" si="12"/>
        <v>0</v>
      </c>
      <c r="AB17" s="4">
        <v>0</v>
      </c>
      <c r="AC17" s="13">
        <f t="shared" si="13"/>
        <v>0</v>
      </c>
      <c r="AD17" s="4">
        <f t="shared" si="7"/>
        <v>34.340000000000003</v>
      </c>
      <c r="AG17" s="15"/>
    </row>
    <row r="18" spans="2:34" s="17" customFormat="1" x14ac:dyDescent="0.25">
      <c r="B18" s="20" t="s">
        <v>37</v>
      </c>
      <c r="C18" s="6">
        <v>4476.7299999999996</v>
      </c>
      <c r="D18" s="6">
        <v>8.9700000000000006</v>
      </c>
      <c r="E18" s="7">
        <f t="shared" si="0"/>
        <v>481875.21720000001</v>
      </c>
      <c r="F18" s="6">
        <v>4.16</v>
      </c>
      <c r="G18" s="7">
        <f t="shared" si="1"/>
        <v>223478.36159999997</v>
      </c>
      <c r="H18" s="6">
        <v>4.37</v>
      </c>
      <c r="I18" s="7">
        <f t="shared" si="2"/>
        <v>234759.72119999997</v>
      </c>
      <c r="J18" s="6">
        <v>2.78</v>
      </c>
      <c r="K18" s="7">
        <f t="shared" si="3"/>
        <v>149343.71279999998</v>
      </c>
      <c r="L18" s="6">
        <v>4.75</v>
      </c>
      <c r="M18" s="7">
        <f t="shared" si="4"/>
        <v>255173.61</v>
      </c>
      <c r="N18" s="6">
        <v>1.01</v>
      </c>
      <c r="O18" s="7">
        <f t="shared" si="5"/>
        <v>54257.967599999996</v>
      </c>
      <c r="P18" s="6">
        <v>4.7699999999999996</v>
      </c>
      <c r="Q18" s="7">
        <f t="shared" si="8"/>
        <v>256248.02519999995</v>
      </c>
      <c r="R18" s="6">
        <v>0</v>
      </c>
      <c r="S18" s="7">
        <f t="shared" si="9"/>
        <v>0</v>
      </c>
      <c r="T18" s="6">
        <v>2.82</v>
      </c>
      <c r="U18" s="18">
        <f t="shared" si="6"/>
        <v>151492.54319999999</v>
      </c>
      <c r="V18" s="6">
        <v>0</v>
      </c>
      <c r="W18" s="7">
        <f t="shared" si="10"/>
        <v>0</v>
      </c>
      <c r="X18" s="6">
        <v>0</v>
      </c>
      <c r="Y18" s="7">
        <f t="shared" si="11"/>
        <v>0</v>
      </c>
      <c r="Z18" s="6">
        <v>0</v>
      </c>
      <c r="AA18" s="7">
        <f t="shared" si="12"/>
        <v>0</v>
      </c>
      <c r="AB18" s="6">
        <v>0</v>
      </c>
      <c r="AC18" s="7">
        <f t="shared" si="13"/>
        <v>0</v>
      </c>
      <c r="AD18" s="6">
        <f t="shared" si="7"/>
        <v>33.630000000000003</v>
      </c>
      <c r="AE18" s="5"/>
      <c r="AF18" s="5"/>
      <c r="AG18" s="19"/>
      <c r="AH18" s="5"/>
    </row>
    <row r="19" spans="2:34" x14ac:dyDescent="0.25">
      <c r="B19" s="4" t="s">
        <v>31</v>
      </c>
      <c r="C19" s="4">
        <v>6776.6</v>
      </c>
      <c r="D19" s="4">
        <v>9.19</v>
      </c>
      <c r="E19" s="13">
        <f t="shared" si="0"/>
        <v>747323.44800000009</v>
      </c>
      <c r="F19" s="4">
        <v>4.26</v>
      </c>
      <c r="G19" s="13">
        <f t="shared" si="1"/>
        <v>346419.79200000002</v>
      </c>
      <c r="H19" s="4">
        <v>4.4800000000000004</v>
      </c>
      <c r="I19" s="13">
        <f t="shared" si="2"/>
        <v>364310.01600000006</v>
      </c>
      <c r="J19" s="4">
        <v>2.85</v>
      </c>
      <c r="K19" s="13">
        <f t="shared" si="3"/>
        <v>231759.72000000003</v>
      </c>
      <c r="L19" s="4">
        <v>4.87</v>
      </c>
      <c r="M19" s="13">
        <f t="shared" si="4"/>
        <v>396024.50400000002</v>
      </c>
      <c r="N19" s="4">
        <v>1.03</v>
      </c>
      <c r="O19" s="13">
        <f t="shared" si="5"/>
        <v>83758.775999999998</v>
      </c>
      <c r="P19" s="4">
        <v>4.9000000000000004</v>
      </c>
      <c r="Q19" s="13">
        <f t="shared" si="8"/>
        <v>398464.08000000007</v>
      </c>
      <c r="R19" s="4">
        <v>0</v>
      </c>
      <c r="S19" s="13">
        <f t="shared" si="9"/>
        <v>0</v>
      </c>
      <c r="T19" s="4">
        <v>1.85</v>
      </c>
      <c r="U19" s="14">
        <f t="shared" si="6"/>
        <v>150440.52000000002</v>
      </c>
      <c r="V19" s="4">
        <v>0</v>
      </c>
      <c r="W19" s="13">
        <f t="shared" si="10"/>
        <v>0</v>
      </c>
      <c r="X19" s="4">
        <v>0</v>
      </c>
      <c r="Y19" s="13">
        <f t="shared" si="11"/>
        <v>0</v>
      </c>
      <c r="Z19" s="4">
        <v>0</v>
      </c>
      <c r="AA19" s="13">
        <f t="shared" si="12"/>
        <v>0</v>
      </c>
      <c r="AB19" s="4">
        <v>0</v>
      </c>
      <c r="AC19" s="13">
        <f t="shared" si="13"/>
        <v>0</v>
      </c>
      <c r="AD19" s="4">
        <f t="shared" si="7"/>
        <v>33.430000000000007</v>
      </c>
      <c r="AG19" s="15"/>
    </row>
    <row r="20" spans="2:34" x14ac:dyDescent="0.25">
      <c r="B20" s="4" t="s">
        <v>32</v>
      </c>
      <c r="C20" s="4">
        <v>4452.7</v>
      </c>
      <c r="D20" s="4">
        <v>9.19</v>
      </c>
      <c r="E20" s="13">
        <f t="shared" si="0"/>
        <v>491043.75599999999</v>
      </c>
      <c r="F20" s="4">
        <v>4.26</v>
      </c>
      <c r="G20" s="13">
        <f t="shared" si="1"/>
        <v>227622.02399999998</v>
      </c>
      <c r="H20" s="4">
        <v>4.4800000000000004</v>
      </c>
      <c r="I20" s="13">
        <f t="shared" si="2"/>
        <v>239377.152</v>
      </c>
      <c r="J20" s="4">
        <v>2.85</v>
      </c>
      <c r="K20" s="13">
        <f t="shared" si="3"/>
        <v>152282.34</v>
      </c>
      <c r="L20" s="4">
        <v>4.87</v>
      </c>
      <c r="M20" s="13">
        <f t="shared" si="4"/>
        <v>260215.78799999997</v>
      </c>
      <c r="N20" s="4">
        <v>1.03</v>
      </c>
      <c r="O20" s="13">
        <f t="shared" si="5"/>
        <v>55035.371999999996</v>
      </c>
      <c r="P20" s="4">
        <v>0</v>
      </c>
      <c r="Q20" s="13">
        <f t="shared" si="8"/>
        <v>0</v>
      </c>
      <c r="R20" s="4">
        <v>1.1299999999999999</v>
      </c>
      <c r="S20" s="13">
        <f t="shared" ref="S20:S24" si="14">R20*12*C20</f>
        <v>60378.611999999994</v>
      </c>
      <c r="T20" s="4">
        <v>0</v>
      </c>
      <c r="U20" s="14">
        <f t="shared" si="6"/>
        <v>0</v>
      </c>
      <c r="V20" s="4">
        <v>0</v>
      </c>
      <c r="W20" s="13">
        <f>V20*12*E20</f>
        <v>0</v>
      </c>
      <c r="X20" s="4">
        <v>0</v>
      </c>
      <c r="Y20" s="13">
        <f>X20*12*E20</f>
        <v>0</v>
      </c>
      <c r="Z20" s="4">
        <v>0</v>
      </c>
      <c r="AA20" s="13">
        <f>Z20*12*G20</f>
        <v>0</v>
      </c>
      <c r="AB20" s="4">
        <v>0</v>
      </c>
      <c r="AC20" s="13">
        <f>AB20*12*I20</f>
        <v>0</v>
      </c>
      <c r="AD20" s="4">
        <f t="shared" si="7"/>
        <v>27.810000000000002</v>
      </c>
      <c r="AG20" s="15"/>
    </row>
    <row r="21" spans="2:34" x14ac:dyDescent="0.25">
      <c r="B21" s="4" t="s">
        <v>33</v>
      </c>
      <c r="C21" s="4">
        <v>3899.1</v>
      </c>
      <c r="D21" s="4">
        <v>9.19</v>
      </c>
      <c r="E21" s="13">
        <f t="shared" si="0"/>
        <v>429992.74800000002</v>
      </c>
      <c r="F21" s="4">
        <v>4.26</v>
      </c>
      <c r="G21" s="13">
        <f t="shared" si="1"/>
        <v>199321.992</v>
      </c>
      <c r="H21" s="4">
        <v>4.4800000000000004</v>
      </c>
      <c r="I21" s="13">
        <f t="shared" si="2"/>
        <v>209615.61600000001</v>
      </c>
      <c r="J21" s="4">
        <v>2.85</v>
      </c>
      <c r="K21" s="13">
        <f t="shared" si="3"/>
        <v>133349.22</v>
      </c>
      <c r="L21" s="4">
        <v>4.87</v>
      </c>
      <c r="M21" s="13">
        <f t="shared" si="4"/>
        <v>227863.40399999998</v>
      </c>
      <c r="N21" s="4">
        <v>1.03</v>
      </c>
      <c r="O21" s="13">
        <f t="shared" si="5"/>
        <v>48192.875999999997</v>
      </c>
      <c r="P21" s="4">
        <v>0</v>
      </c>
      <c r="Q21" s="13">
        <f t="shared" si="8"/>
        <v>0</v>
      </c>
      <c r="R21" s="4">
        <v>0</v>
      </c>
      <c r="S21" s="13">
        <f t="shared" si="14"/>
        <v>0</v>
      </c>
      <c r="T21" s="4">
        <v>0</v>
      </c>
      <c r="U21" s="14">
        <f>T21*12*E21</f>
        <v>0</v>
      </c>
      <c r="V21" s="4">
        <v>0</v>
      </c>
      <c r="W21" s="13">
        <f>V21*12*E21</f>
        <v>0</v>
      </c>
      <c r="X21" s="4">
        <v>0</v>
      </c>
      <c r="Y21" s="13">
        <f>X21*12*E21</f>
        <v>0</v>
      </c>
      <c r="Z21" s="4">
        <v>2.71</v>
      </c>
      <c r="AA21" s="13">
        <f>Z21*12*C21</f>
        <v>126798.73199999997</v>
      </c>
      <c r="AB21" s="4">
        <v>0</v>
      </c>
      <c r="AC21" s="13">
        <f>AB21*12*E21</f>
        <v>0</v>
      </c>
      <c r="AD21" s="4">
        <f t="shared" si="7"/>
        <v>29.390000000000004</v>
      </c>
      <c r="AG21" s="15"/>
    </row>
    <row r="22" spans="2:34" x14ac:dyDescent="0.25">
      <c r="B22" s="4" t="s">
        <v>34</v>
      </c>
      <c r="C22" s="4">
        <v>6120.6</v>
      </c>
      <c r="D22" s="4">
        <v>9.19</v>
      </c>
      <c r="E22" s="13">
        <f t="shared" si="0"/>
        <v>674979.76800000004</v>
      </c>
      <c r="F22" s="4">
        <v>4.26</v>
      </c>
      <c r="G22" s="13">
        <f t="shared" si="1"/>
        <v>312885.07199999999</v>
      </c>
      <c r="H22" s="4">
        <v>4.4800000000000004</v>
      </c>
      <c r="I22" s="13">
        <f t="shared" si="2"/>
        <v>329043.45600000006</v>
      </c>
      <c r="J22" s="4">
        <v>2.85</v>
      </c>
      <c r="K22" s="13">
        <f t="shared" si="3"/>
        <v>209324.52000000002</v>
      </c>
      <c r="L22" s="4">
        <v>4.87</v>
      </c>
      <c r="M22" s="13">
        <f t="shared" si="4"/>
        <v>357687.864</v>
      </c>
      <c r="N22" s="4">
        <v>1.03</v>
      </c>
      <c r="O22" s="13">
        <f t="shared" si="5"/>
        <v>75650.615999999995</v>
      </c>
      <c r="P22" s="4">
        <v>0</v>
      </c>
      <c r="Q22" s="13">
        <f t="shared" si="8"/>
        <v>0</v>
      </c>
      <c r="R22" s="4">
        <v>0</v>
      </c>
      <c r="S22" s="13">
        <f t="shared" si="14"/>
        <v>0</v>
      </c>
      <c r="T22" s="4">
        <v>0</v>
      </c>
      <c r="U22" s="14">
        <f>T22*12*E22</f>
        <v>0</v>
      </c>
      <c r="V22" s="4">
        <v>0</v>
      </c>
      <c r="W22" s="13">
        <f>V22*12*E22</f>
        <v>0</v>
      </c>
      <c r="X22" s="4">
        <v>0</v>
      </c>
      <c r="Y22" s="13">
        <f>X22*12*E22</f>
        <v>0</v>
      </c>
      <c r="Z22" s="4">
        <v>2.71</v>
      </c>
      <c r="AA22" s="13">
        <f>Z22*12*C22</f>
        <v>199041.91199999998</v>
      </c>
      <c r="AB22" s="4">
        <v>0</v>
      </c>
      <c r="AC22" s="13">
        <f>AB22*12*E22</f>
        <v>0</v>
      </c>
      <c r="AD22" s="4">
        <f t="shared" si="7"/>
        <v>29.390000000000004</v>
      </c>
      <c r="AG22" s="15"/>
    </row>
    <row r="23" spans="2:34" x14ac:dyDescent="0.25">
      <c r="B23" s="4" t="s">
        <v>35</v>
      </c>
      <c r="C23" s="4">
        <v>2006.2</v>
      </c>
      <c r="D23" s="4">
        <v>9.19</v>
      </c>
      <c r="E23" s="13">
        <f>D23*12*C23</f>
        <v>221243.736</v>
      </c>
      <c r="F23" s="4">
        <v>4.26</v>
      </c>
      <c r="G23" s="13">
        <f t="shared" si="1"/>
        <v>102556.944</v>
      </c>
      <c r="H23" s="4">
        <v>4.4800000000000004</v>
      </c>
      <c r="I23" s="13">
        <f>H23*C23*12</f>
        <v>107853.31200000002</v>
      </c>
      <c r="J23" s="4">
        <v>2.85</v>
      </c>
      <c r="K23" s="13">
        <f>J23*12*C23</f>
        <v>68612.040000000008</v>
      </c>
      <c r="L23" s="4">
        <v>4.87</v>
      </c>
      <c r="M23" s="13">
        <f>L23*12*C23</f>
        <v>117242.32799999999</v>
      </c>
      <c r="N23" s="4">
        <v>1.03</v>
      </c>
      <c r="O23" s="13">
        <f t="shared" si="5"/>
        <v>24796.631999999998</v>
      </c>
      <c r="P23" s="4">
        <v>0</v>
      </c>
      <c r="Q23" s="13">
        <f t="shared" si="8"/>
        <v>0</v>
      </c>
      <c r="R23" s="4">
        <v>1.1299999999999999</v>
      </c>
      <c r="S23" s="13">
        <f t="shared" si="14"/>
        <v>27204.071999999996</v>
      </c>
      <c r="T23" s="4">
        <v>0</v>
      </c>
      <c r="U23" s="14">
        <f>T23*12*C23</f>
        <v>0</v>
      </c>
      <c r="V23" s="4">
        <v>0</v>
      </c>
      <c r="W23" s="13">
        <f>V23*12*C23</f>
        <v>0</v>
      </c>
      <c r="X23" s="4">
        <v>0</v>
      </c>
      <c r="Y23" s="13">
        <f>X23*12*C23</f>
        <v>0</v>
      </c>
      <c r="Z23" s="4">
        <v>0</v>
      </c>
      <c r="AA23" s="13">
        <f>Z23*12*E23</f>
        <v>0</v>
      </c>
      <c r="AB23" s="4">
        <v>0</v>
      </c>
      <c r="AC23" s="13">
        <f>AB23*12*G23</f>
        <v>0</v>
      </c>
      <c r="AD23" s="4">
        <f t="shared" si="7"/>
        <v>27.810000000000002</v>
      </c>
      <c r="AG23" s="15"/>
    </row>
    <row r="24" spans="2:34" x14ac:dyDescent="0.25">
      <c r="B24" s="4" t="s">
        <v>36</v>
      </c>
      <c r="C24" s="4">
        <v>2009.5</v>
      </c>
      <c r="D24" s="4">
        <v>9.19</v>
      </c>
      <c r="E24" s="13">
        <f>D24*12*C24</f>
        <v>221607.66</v>
      </c>
      <c r="F24" s="4">
        <v>4.26</v>
      </c>
      <c r="G24" s="13">
        <f t="shared" si="1"/>
        <v>102725.64</v>
      </c>
      <c r="H24" s="4">
        <v>4.4800000000000004</v>
      </c>
      <c r="I24" s="13">
        <f>H24*C24*12</f>
        <v>108030.72000000002</v>
      </c>
      <c r="J24" s="4">
        <v>2.85</v>
      </c>
      <c r="K24" s="13">
        <f>J24*12*C24</f>
        <v>68724.900000000009</v>
      </c>
      <c r="L24" s="4">
        <v>4.87</v>
      </c>
      <c r="M24" s="13">
        <f>L24*12*C24</f>
        <v>117435.18</v>
      </c>
      <c r="N24" s="4">
        <v>1.03</v>
      </c>
      <c r="O24" s="13">
        <f t="shared" si="5"/>
        <v>24837.42</v>
      </c>
      <c r="P24" s="4">
        <v>0</v>
      </c>
      <c r="Q24" s="13">
        <f t="shared" si="8"/>
        <v>0</v>
      </c>
      <c r="R24" s="4">
        <v>1.1299999999999999</v>
      </c>
      <c r="S24" s="13">
        <f t="shared" si="14"/>
        <v>27248.819999999996</v>
      </c>
      <c r="T24" s="4">
        <v>0</v>
      </c>
      <c r="U24" s="14">
        <f>T24*12*C24</f>
        <v>0</v>
      </c>
      <c r="V24" s="4">
        <v>0</v>
      </c>
      <c r="W24" s="13">
        <f>V24*12*C24</f>
        <v>0</v>
      </c>
      <c r="X24" s="4">
        <v>0</v>
      </c>
      <c r="Y24" s="13">
        <f>X24*12*C24</f>
        <v>0</v>
      </c>
      <c r="Z24" s="4">
        <v>0</v>
      </c>
      <c r="AA24" s="13">
        <f>Z24*12*E24</f>
        <v>0</v>
      </c>
      <c r="AB24" s="4">
        <v>0</v>
      </c>
      <c r="AC24" s="13">
        <f>AB24*12*G24</f>
        <v>0</v>
      </c>
      <c r="AD24" s="4">
        <f t="shared" si="7"/>
        <v>27.810000000000002</v>
      </c>
      <c r="AG24" s="15"/>
    </row>
    <row r="25" spans="2:34" s="5" customFormat="1" x14ac:dyDescent="0.25">
      <c r="B25" s="6" t="s">
        <v>7</v>
      </c>
      <c r="C25" s="6">
        <f>SUM(C9:C24)</f>
        <v>68869.81</v>
      </c>
      <c r="D25" s="6"/>
      <c r="E25" s="7">
        <f>SUM(E9:E24)</f>
        <v>7583144.0795999998</v>
      </c>
      <c r="F25" s="7"/>
      <c r="G25" s="7">
        <f>SUM(G9:G24)</f>
        <v>3515252.6112000006</v>
      </c>
      <c r="H25" s="7"/>
      <c r="I25" s="7">
        <f>SUM(I9:I24)</f>
        <v>3696531.7020000005</v>
      </c>
      <c r="J25" s="7"/>
      <c r="K25" s="7">
        <f>SUM(K9:K24)</f>
        <v>2351587.0488000005</v>
      </c>
      <c r="L25" s="7"/>
      <c r="M25" s="7">
        <f>SUM(M9:M24)</f>
        <v>4018305.2052000002</v>
      </c>
      <c r="N25" s="7"/>
      <c r="O25" s="7">
        <f>SUM(O9:O24)</f>
        <v>850156.43640000001</v>
      </c>
      <c r="P25" s="7"/>
      <c r="Q25" s="7">
        <f>SUM(Q9:Q24)</f>
        <v>1452728.0652000001</v>
      </c>
      <c r="R25" s="7"/>
      <c r="S25" s="7">
        <f>SUM(S9:S24)</f>
        <v>114831.50399999999</v>
      </c>
      <c r="T25" s="7"/>
      <c r="U25" s="18">
        <f>SUM(U9:U24)</f>
        <v>1678091.9795999997</v>
      </c>
      <c r="V25" s="7"/>
      <c r="W25" s="7">
        <f>SUM(W9:W24)</f>
        <v>0</v>
      </c>
      <c r="X25" s="7"/>
      <c r="Y25" s="7">
        <f>SUM(Y9:Y24)</f>
        <v>0</v>
      </c>
      <c r="Z25" s="7"/>
      <c r="AA25" s="7">
        <f>SUM(AA9:AA24)</f>
        <v>325840.64399999997</v>
      </c>
      <c r="AB25" s="7"/>
      <c r="AC25" s="7">
        <f>SUM(AC9:AC24)</f>
        <v>0</v>
      </c>
      <c r="AD25" s="7"/>
      <c r="AH25"/>
    </row>
    <row r="26" spans="2:34" x14ac:dyDescent="0.25"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8" spans="2:34" s="8" customFormat="1" ht="30" customHeight="1" x14ac:dyDescent="0.25">
      <c r="B28" s="26"/>
      <c r="C28" s="26"/>
      <c r="D28" s="9"/>
      <c r="E28" s="10"/>
      <c r="F28" s="9"/>
      <c r="G28" s="10"/>
      <c r="H28" s="9"/>
      <c r="I28" s="10"/>
      <c r="J28" s="9"/>
      <c r="K28" s="10"/>
      <c r="L28" s="9"/>
      <c r="M28" s="10"/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</row>
  </sheetData>
  <mergeCells count="20">
    <mergeCell ref="AB6:AC6"/>
    <mergeCell ref="Z6:AA6"/>
    <mergeCell ref="V6:W6"/>
    <mergeCell ref="T6:U6"/>
    <mergeCell ref="B2:H2"/>
    <mergeCell ref="K26:AD26"/>
    <mergeCell ref="B28:C28"/>
    <mergeCell ref="X6:Y6"/>
    <mergeCell ref="N6:O6"/>
    <mergeCell ref="B5:B7"/>
    <mergeCell ref="C5:C7"/>
    <mergeCell ref="R6:S6"/>
    <mergeCell ref="P6:Q6"/>
    <mergeCell ref="D5:AD5"/>
    <mergeCell ref="J6:K6"/>
    <mergeCell ref="L6:M6"/>
    <mergeCell ref="F6:G6"/>
    <mergeCell ref="D6:E6"/>
    <mergeCell ref="H6:I6"/>
    <mergeCell ref="B3:AD3"/>
  </mergeCells>
  <pageMargins left="0.39370101690292397" right="0.19685050845146199" top="0.59055155515670799" bottom="0.59055155515670799" header="0.5" footer="0.5"/>
  <pageSetup paperSize="9" scale="9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Муринское г.п. 2025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Шуравин</dc:creator>
  <cp:lastModifiedBy>Владимир Шуравин</cp:lastModifiedBy>
  <dcterms:created xsi:type="dcterms:W3CDTF">2025-01-29T08:31:03Z</dcterms:created>
  <dcterms:modified xsi:type="dcterms:W3CDTF">2025-07-29T11:43:41Z</dcterms:modified>
</cp:coreProperties>
</file>